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<sst xmlns="http://schemas.openxmlformats.org/spreadsheetml/2006/main" count="251" uniqueCount="106">
  <si>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</si>
  <si>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</si>
  <si>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</si>
  <si>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</si>
  <si>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</si>
  <si>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</si>
  <si>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</si>
  <si>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</si>
  <si>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</si>
  <si>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</si>
  <si>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</si>
  <si>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</si>
  <si>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</si>
  <si>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</si>
  <si>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</si>
  <si>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</si>
  <si>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</si>
  <si>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</si>
  <si>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</si>
  <si>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</si>
  <si>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</si>
  <si>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</si>
  <si>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</si>
  <si>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</si>
  <si>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</si>
  <si>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</si>
  <si>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</si>
  <si>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</si>
  <si>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</si>
  <si>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</si>
  <si>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</si>
  <si>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</si>
  <si>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</si>
  <si>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</si>
  <si>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</si>
  <si>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</si>
  <si>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</si>
  <si>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</si>
  <si>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</si>
  <si>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</si>
  <si>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</si>
  <si>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</si>
  <si>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</si>
  <si>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</si>
  <si>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</si>
  <si>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</si>
  <si>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</si>
  <si>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</si>
  <si>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</si>
  <si>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</si>
  <si>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</si>
  <si>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</si>
  <si>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</si>
  <si>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</si>
  <si>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</si>
  <si>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</si>
  <si>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</si>
  <si>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</si>
  <si>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</si>
  <si>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</si>
  <si>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</si>
  <si>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</si>
  <si>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</si>
  <si>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</si>
  <si>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</si>
  <si>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</si>
  <si>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</si>
  <si>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</si>
  <si>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</si>
  <si>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</si>
  <si>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</si>
  <si>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</si>
  <si>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</si>
  <si>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</si>
  <si>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</si>
  <si>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</si>
  <si>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</si>
  <si>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</si>
  <si>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</si>
  <si>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</si>
  <si>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</si>
  <si>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</si>
  <si>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</si>
  <si>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</si>
  <si>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</si>
  <si>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</si>
  <si>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</si>
  <si>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</si>
  <si>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</si>
  <si>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</si>
  <si>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TOR</t>
  </si>
  <si>
    <t>CHE</t>
  </si>
  <si>
    <t>SPO</t>
  </si>
  <si>
    <t>FLU</t>
  </si>
  <si>
    <t>AMA</t>
  </si>
  <si>
    <t>XXXX</t>
  </si>
  <si>
    <t>CEL</t>
  </si>
  <si>
    <t>MAR</t>
  </si>
  <si>
    <t>ARCB - Junho 2017</t>
  </si>
  <si>
    <t>VAS</t>
  </si>
  <si>
    <t>WOL</t>
  </si>
  <si>
    <t>JUV</t>
  </si>
  <si>
    <t>IMI</t>
  </si>
  <si>
    <t>BAN</t>
  </si>
  <si>
    <t>RIV</t>
  </si>
  <si>
    <t>MAN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</si>
</sst>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L61" sqref="L61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1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21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4" ht="16.5" customHeight="1" thickTop="1">
      <c r="A3" s="140" t="s">
        <v>15</v>
      </c>
      <c r="B3" s="142" t="s">
        <v>1</v>
      </c>
      <c r="C3" s="142"/>
      <c r="D3" s="142"/>
      <c r="E3" s="142"/>
      <c r="F3" s="142"/>
      <c r="G3" s="10"/>
      <c r="I3" s="144">
        <v>42896</v>
      </c>
      <c r="J3" s="145"/>
      <c r="K3" s="145"/>
      <c r="L3" s="145"/>
      <c r="M3" s="146"/>
      <c r="N3" s="25"/>
    </row>
    <row r="4" spans="1:14" ht="15" customHeight="1" thickBot="1">
      <c r="A4" s="141"/>
      <c r="B4" s="143"/>
      <c r="C4" s="143"/>
      <c r="D4" s="143"/>
      <c r="E4" s="143"/>
      <c r="F4" s="143"/>
      <c r="G4" s="10"/>
      <c r="I4" s="147"/>
      <c r="J4" s="148"/>
      <c r="K4" s="148"/>
      <c r="L4" s="148"/>
      <c r="M4" s="149"/>
      <c r="N4" s="25"/>
    </row>
    <row r="5" ht="16.5" thickBot="1"/>
    <row r="6" spans="3:14" ht="16.5" thickBot="1">
      <c r="C6" s="137" t="s">
        <v>16</v>
      </c>
      <c r="D6" s="138"/>
      <c r="E6" s="139"/>
      <c r="G6" s="4" t="s">
        <v>57</v>
      </c>
      <c r="J6" s="137" t="s">
        <v>17</v>
      </c>
      <c r="K6" s="138"/>
      <c r="L6" s="139"/>
      <c r="N6" s="4" t="s">
        <v>57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MAR</v>
      </c>
      <c r="C8" s="38">
        <v>0</v>
      </c>
      <c r="D8" s="34" t="s">
        <v>0</v>
      </c>
      <c r="E8" s="38">
        <v>0</v>
      </c>
      <c r="F8" s="39" t="str">
        <f>Times!A7</f>
        <v>AMA</v>
      </c>
      <c r="G8" s="18" t="s">
        <v>26</v>
      </c>
      <c r="H8" s="35"/>
      <c r="I8" s="40" t="str">
        <f>Times!A9</f>
        <v>CEL</v>
      </c>
      <c r="J8" s="38">
        <v>0</v>
      </c>
      <c r="K8" s="34" t="s">
        <v>0</v>
      </c>
      <c r="L8" s="38">
        <v>0</v>
      </c>
      <c r="M8" s="41" t="str">
        <f>Times!A15</f>
        <v>MAN</v>
      </c>
      <c r="N8" s="19" t="s">
        <v>59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SPO</v>
      </c>
      <c r="C10" s="38">
        <v>1</v>
      </c>
      <c r="D10" s="34" t="s">
        <v>0</v>
      </c>
      <c r="E10" s="38">
        <v>0</v>
      </c>
      <c r="F10" s="39" t="str">
        <f>Times!A3</f>
        <v>BAN</v>
      </c>
      <c r="G10" s="19" t="s">
        <v>27</v>
      </c>
      <c r="H10" s="35"/>
      <c r="I10" s="40" t="str">
        <f>Times!A10</f>
        <v>JUV</v>
      </c>
      <c r="J10" s="38">
        <v>0</v>
      </c>
      <c r="K10" s="34" t="s">
        <v>0</v>
      </c>
      <c r="L10" s="38">
        <v>0</v>
      </c>
      <c r="M10" s="41" t="str">
        <f>Times!A11</f>
        <v>VAS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FLU</v>
      </c>
      <c r="C12" s="38">
        <v>1</v>
      </c>
      <c r="D12" s="34" t="s">
        <v>0</v>
      </c>
      <c r="E12" s="38">
        <v>0</v>
      </c>
      <c r="F12" s="39" t="str">
        <f>Times!A5</f>
        <v>CHE</v>
      </c>
      <c r="G12" s="19" t="s">
        <v>58</v>
      </c>
      <c r="H12" s="35"/>
      <c r="I12" s="40" t="str">
        <f>Times!A12</f>
        <v>IMI</v>
      </c>
      <c r="J12" s="38">
        <v>3</v>
      </c>
      <c r="K12" s="34" t="s">
        <v>0</v>
      </c>
      <c r="L12" s="38">
        <v>1</v>
      </c>
      <c r="M12" s="41" t="str">
        <f>Times!A13</f>
        <v>RIV</v>
      </c>
      <c r="N12" s="19" t="s">
        <v>60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28">
        <v>4</v>
      </c>
      <c r="B14" s="129" t="str">
        <f>Times!A6</f>
        <v>WOL</v>
      </c>
      <c r="C14" s="121"/>
      <c r="D14" s="122" t="s">
        <v>0</v>
      </c>
      <c r="E14" s="121"/>
      <c r="F14" s="130" t="str">
        <f>Times!A8</f>
        <v>XXXX</v>
      </c>
      <c r="G14" s="126" t="s">
        <v>29</v>
      </c>
      <c r="H14" s="35"/>
      <c r="I14" s="120" t="str">
        <f>Times!A14</f>
        <v>TOR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MAR</v>
      </c>
      <c r="C16" s="38">
        <v>0</v>
      </c>
      <c r="D16" s="34" t="s">
        <v>0</v>
      </c>
      <c r="E16" s="38">
        <v>4</v>
      </c>
      <c r="F16" s="39" t="str">
        <f>Times!A2</f>
        <v>SPO</v>
      </c>
      <c r="G16" s="20" t="s">
        <v>29</v>
      </c>
      <c r="H16" s="35"/>
      <c r="I16" s="40" t="str">
        <f>Times!A9</f>
        <v>CEL</v>
      </c>
      <c r="J16" s="38">
        <v>0</v>
      </c>
      <c r="K16" s="34" t="s">
        <v>0</v>
      </c>
      <c r="L16" s="38">
        <v>1</v>
      </c>
      <c r="M16" s="41" t="str">
        <f>Times!A10</f>
        <v>JUV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BAN</v>
      </c>
      <c r="C18" s="38">
        <v>0</v>
      </c>
      <c r="D18" s="34" t="s">
        <v>0</v>
      </c>
      <c r="E18" s="38">
        <v>1</v>
      </c>
      <c r="F18" s="39" t="str">
        <f>Times!A4</f>
        <v>FLU</v>
      </c>
      <c r="G18" s="20" t="s">
        <v>30</v>
      </c>
      <c r="H18" s="35"/>
      <c r="I18" s="40" t="str">
        <f>Times!A11</f>
        <v>VAS</v>
      </c>
      <c r="J18" s="38">
        <v>1</v>
      </c>
      <c r="K18" s="34" t="s">
        <v>0</v>
      </c>
      <c r="L18" s="38">
        <v>0</v>
      </c>
      <c r="M18" s="41" t="str">
        <f>Times!A12</f>
        <v>IMI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CHE</v>
      </c>
      <c r="C20" s="38">
        <v>2</v>
      </c>
      <c r="D20" s="34" t="s">
        <v>0</v>
      </c>
      <c r="E20" s="38">
        <v>0</v>
      </c>
      <c r="F20" s="39" t="str">
        <f>Times!A6</f>
        <v>WOL</v>
      </c>
      <c r="G20" s="20" t="s">
        <v>61</v>
      </c>
      <c r="H20" s="35"/>
      <c r="I20" s="40" t="str">
        <f>Times!A13</f>
        <v>RIV</v>
      </c>
      <c r="J20" s="38">
        <v>1</v>
      </c>
      <c r="K20" s="34" t="s">
        <v>0</v>
      </c>
      <c r="L20" s="38">
        <v>1</v>
      </c>
      <c r="M20" s="41" t="str">
        <f>Times!A14</f>
        <v>TOR</v>
      </c>
      <c r="N20" s="20" t="s">
        <v>62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8">
        <v>8</v>
      </c>
      <c r="B22" s="129" t="str">
        <f>Times!A7</f>
        <v>AMA</v>
      </c>
      <c r="C22" s="121"/>
      <c r="D22" s="122" t="s">
        <v>0</v>
      </c>
      <c r="E22" s="121"/>
      <c r="F22" s="130" t="str">
        <f>Times!A8</f>
        <v>XXXX</v>
      </c>
      <c r="G22" s="124" t="s">
        <v>34</v>
      </c>
      <c r="H22" s="35"/>
      <c r="I22" s="120" t="str">
        <f>Times!A15</f>
        <v>MAN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MAR</v>
      </c>
      <c r="C24" s="38">
        <v>2</v>
      </c>
      <c r="D24" s="34" t="s">
        <v>0</v>
      </c>
      <c r="E24" s="38">
        <v>1</v>
      </c>
      <c r="F24" s="39" t="str">
        <f>Times!A3</f>
        <v>BAN</v>
      </c>
      <c r="G24" s="21" t="s">
        <v>33</v>
      </c>
      <c r="H24" s="35"/>
      <c r="I24" s="40" t="str">
        <f>Times!A9</f>
        <v>CEL</v>
      </c>
      <c r="J24" s="38">
        <v>4</v>
      </c>
      <c r="K24" s="34" t="s">
        <v>0</v>
      </c>
      <c r="L24" s="38">
        <v>2</v>
      </c>
      <c r="M24" s="41" t="str">
        <f>Times!A11</f>
        <v>VAS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8">
        <v>10</v>
      </c>
      <c r="B26" s="129" t="str">
        <f>Times!A2</f>
        <v>SPO</v>
      </c>
      <c r="C26" s="121"/>
      <c r="D26" s="122" t="s">
        <v>0</v>
      </c>
      <c r="E26" s="121"/>
      <c r="F26" s="130" t="str">
        <f>Times!A8</f>
        <v>XXXX</v>
      </c>
      <c r="G26" s="127" t="s">
        <v>37</v>
      </c>
      <c r="H26" s="35"/>
      <c r="I26" s="120" t="str">
        <f>Times!A10</f>
        <v>JUV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FLU</v>
      </c>
      <c r="C28" s="38">
        <v>2</v>
      </c>
      <c r="D28" s="34" t="s">
        <v>0</v>
      </c>
      <c r="E28" s="38">
        <v>3</v>
      </c>
      <c r="F28" s="39" t="str">
        <f>Times!A6</f>
        <v>WOL</v>
      </c>
      <c r="G28" s="21" t="s">
        <v>34</v>
      </c>
      <c r="H28" s="35"/>
      <c r="I28" s="40" t="str">
        <f>Times!A12</f>
        <v>IMI</v>
      </c>
      <c r="J28" s="38">
        <v>1</v>
      </c>
      <c r="K28" s="34" t="s">
        <v>0</v>
      </c>
      <c r="L28" s="38">
        <v>1</v>
      </c>
      <c r="M28" s="41" t="str">
        <f>Times!A14</f>
        <v>TOR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CHE</v>
      </c>
      <c r="C30" s="38">
        <v>1</v>
      </c>
      <c r="D30" s="34" t="s">
        <v>0</v>
      </c>
      <c r="E30" s="38">
        <v>0</v>
      </c>
      <c r="F30" s="39" t="str">
        <f>Times!A7</f>
        <v>AMA</v>
      </c>
      <c r="G30" s="21" t="s">
        <v>63</v>
      </c>
      <c r="H30" s="35"/>
      <c r="I30" s="40" t="str">
        <f>Times!A13</f>
        <v>RIV</v>
      </c>
      <c r="J30" s="38">
        <v>2</v>
      </c>
      <c r="K30" s="34" t="s">
        <v>0</v>
      </c>
      <c r="L30" s="38">
        <v>0</v>
      </c>
      <c r="M30" s="41" t="str">
        <f>Times!A15</f>
        <v>MAN</v>
      </c>
      <c r="N30" s="21" t="s">
        <v>64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MAR</v>
      </c>
      <c r="C32" s="38">
        <v>0</v>
      </c>
      <c r="D32" s="34" t="s">
        <v>0</v>
      </c>
      <c r="E32" s="38">
        <v>0</v>
      </c>
      <c r="F32" s="39" t="str">
        <f>Times!A5</f>
        <v>CHE</v>
      </c>
      <c r="G32" s="20" t="s">
        <v>37</v>
      </c>
      <c r="H32" s="35"/>
      <c r="I32" s="40" t="str">
        <f>Times!A9</f>
        <v>CEL</v>
      </c>
      <c r="J32" s="38">
        <v>0</v>
      </c>
      <c r="K32" s="34" t="s">
        <v>0</v>
      </c>
      <c r="L32" s="38">
        <v>1</v>
      </c>
      <c r="M32" s="41" t="str">
        <f>Times!A13</f>
        <v>RIV</v>
      </c>
      <c r="N32" s="20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4" s="12" customFormat="1" ht="18" customHeight="1" thickBot="1">
      <c r="A34" s="33">
        <v>14</v>
      </c>
      <c r="B34" s="37" t="str">
        <f>Times!A4</f>
        <v>FLU</v>
      </c>
      <c r="C34" s="38">
        <v>1</v>
      </c>
      <c r="D34" s="34" t="s">
        <v>0</v>
      </c>
      <c r="E34" s="38">
        <v>0</v>
      </c>
      <c r="F34" s="39" t="str">
        <f>Times!A7</f>
        <v>AMA</v>
      </c>
      <c r="G34" s="20" t="s">
        <v>39</v>
      </c>
      <c r="H34" s="35"/>
      <c r="I34" s="40" t="str">
        <f>Times!A12</f>
        <v>IMI</v>
      </c>
      <c r="J34" s="38">
        <v>2</v>
      </c>
      <c r="K34" s="34" t="s">
        <v>0</v>
      </c>
      <c r="L34" s="38">
        <v>1</v>
      </c>
      <c r="M34" s="41" t="str">
        <f>Times!A15</f>
        <v>MAN</v>
      </c>
      <c r="N34" s="20" t="s">
        <v>40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128">
        <v>15</v>
      </c>
      <c r="B36" s="129" t="str">
        <f>Times!A3</f>
        <v>BAN</v>
      </c>
      <c r="C36" s="121"/>
      <c r="D36" s="122" t="s">
        <v>0</v>
      </c>
      <c r="E36" s="121"/>
      <c r="F36" s="130" t="str">
        <f>Times!A8</f>
        <v>XXXX</v>
      </c>
      <c r="G36" s="126" t="s">
        <v>67</v>
      </c>
      <c r="H36" s="35"/>
      <c r="I36" s="120" t="str">
        <f>Times!A11</f>
        <v>VAS</v>
      </c>
      <c r="J36" s="121"/>
      <c r="K36" s="122" t="s">
        <v>0</v>
      </c>
      <c r="L36" s="121"/>
      <c r="M36" s="123" t="str">
        <f>Times!A16</f>
        <v>XXXX</v>
      </c>
      <c r="N36" s="126" t="s">
        <v>68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SPO</v>
      </c>
      <c r="C38" s="38">
        <v>2</v>
      </c>
      <c r="D38" s="34" t="s">
        <v>0</v>
      </c>
      <c r="E38" s="38">
        <v>1</v>
      </c>
      <c r="F38" s="39" t="str">
        <f>Times!A6</f>
        <v>WOL</v>
      </c>
      <c r="G38" s="20" t="s">
        <v>65</v>
      </c>
      <c r="H38" s="35"/>
      <c r="I38" s="40" t="str">
        <f>Times!A10</f>
        <v>JUV</v>
      </c>
      <c r="J38" s="38">
        <v>2</v>
      </c>
      <c r="K38" s="34" t="s">
        <v>0</v>
      </c>
      <c r="L38" s="38">
        <v>0</v>
      </c>
      <c r="M38" s="41" t="str">
        <f>Times!A14</f>
        <v>TOR</v>
      </c>
      <c r="N38" s="20" t="s">
        <v>66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MAR</v>
      </c>
      <c r="C40" s="38">
        <v>0</v>
      </c>
      <c r="D40" s="34" t="s">
        <v>0</v>
      </c>
      <c r="E40" s="38">
        <v>2</v>
      </c>
      <c r="F40" s="39" t="str">
        <f>Times!A4</f>
        <v>FLU</v>
      </c>
      <c r="G40" s="21" t="s">
        <v>41</v>
      </c>
      <c r="H40" s="35"/>
      <c r="I40" s="40" t="str">
        <f>Times!A9</f>
        <v>CEL</v>
      </c>
      <c r="J40" s="38">
        <v>0</v>
      </c>
      <c r="K40" s="34" t="s">
        <v>0</v>
      </c>
      <c r="L40" s="38">
        <v>1</v>
      </c>
      <c r="M40" s="41" t="str">
        <f>Times!A12</f>
        <v>IMI</v>
      </c>
      <c r="N40" s="21" t="s">
        <v>42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128">
        <v>18</v>
      </c>
      <c r="B42" s="129" t="str">
        <f>Times!A5</f>
        <v>CHE</v>
      </c>
      <c r="C42" s="121"/>
      <c r="D42" s="122" t="s">
        <v>0</v>
      </c>
      <c r="E42" s="121"/>
      <c r="F42" s="130" t="str">
        <f>Times!A8</f>
        <v>XXXX</v>
      </c>
      <c r="G42" s="124" t="s">
        <v>69</v>
      </c>
      <c r="H42" s="35"/>
      <c r="I42" s="120" t="str">
        <f>Times!A13</f>
        <v>RIV</v>
      </c>
      <c r="J42" s="121"/>
      <c r="K42" s="122" t="s">
        <v>0</v>
      </c>
      <c r="L42" s="121"/>
      <c r="M42" s="123" t="str">
        <f>Times!A16</f>
        <v>XXXX</v>
      </c>
      <c r="N42" s="124" t="s">
        <v>70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BAN</v>
      </c>
      <c r="C44" s="38">
        <v>0</v>
      </c>
      <c r="D44" s="34" t="s">
        <v>0</v>
      </c>
      <c r="E44" s="38">
        <v>0</v>
      </c>
      <c r="F44" s="39" t="str">
        <f>Times!A6</f>
        <v>WOL</v>
      </c>
      <c r="G44" s="21" t="s">
        <v>43</v>
      </c>
      <c r="H44" s="35"/>
      <c r="I44" s="40" t="str">
        <f>Times!A11</f>
        <v>VAS</v>
      </c>
      <c r="J44" s="38">
        <v>0</v>
      </c>
      <c r="K44" s="34" t="s">
        <v>0</v>
      </c>
      <c r="L44" s="38">
        <v>1</v>
      </c>
      <c r="M44" s="41" t="str">
        <f>Times!A14</f>
        <v>TOR</v>
      </c>
      <c r="N44" s="21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3"/>
    </row>
    <row r="46" spans="1:14" s="12" customFormat="1" ht="18" customHeight="1" thickBot="1">
      <c r="A46" s="33">
        <v>20</v>
      </c>
      <c r="B46" s="37" t="str">
        <f>Times!A2</f>
        <v>SPO</v>
      </c>
      <c r="C46" s="38">
        <v>0</v>
      </c>
      <c r="D46" s="34" t="s">
        <v>0</v>
      </c>
      <c r="E46" s="38">
        <v>1</v>
      </c>
      <c r="F46" s="39" t="str">
        <f>Times!A7</f>
        <v>AMA</v>
      </c>
      <c r="G46" s="21" t="s">
        <v>67</v>
      </c>
      <c r="H46" s="35"/>
      <c r="I46" s="40" t="str">
        <f>Times!A10</f>
        <v>JUV</v>
      </c>
      <c r="J46" s="38">
        <v>1</v>
      </c>
      <c r="K46" s="34" t="s">
        <v>0</v>
      </c>
      <c r="L46" s="38">
        <v>3</v>
      </c>
      <c r="M46" s="41" t="str">
        <f>Times!A15</f>
        <v>MAN</v>
      </c>
      <c r="N46" s="21" t="s">
        <v>68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8">
        <v>21</v>
      </c>
      <c r="B48" s="129" t="str">
        <f>Times!A1</f>
        <v>MAR</v>
      </c>
      <c r="C48" s="121"/>
      <c r="D48" s="122" t="s">
        <v>0</v>
      </c>
      <c r="E48" s="121"/>
      <c r="F48" s="130" t="str">
        <f>Times!A8</f>
        <v>XXXX</v>
      </c>
      <c r="G48" s="124" t="s">
        <v>73</v>
      </c>
      <c r="H48" s="35"/>
      <c r="I48" s="120" t="str">
        <f>Times!A9</f>
        <v>CEL</v>
      </c>
      <c r="J48" s="121"/>
      <c r="K48" s="122" t="s">
        <v>0</v>
      </c>
      <c r="L48" s="121"/>
      <c r="M48" s="123" t="str">
        <f>Times!A16</f>
        <v>XXXX</v>
      </c>
      <c r="N48" s="125" t="s">
        <v>72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SPO</v>
      </c>
      <c r="C50" s="38">
        <v>2</v>
      </c>
      <c r="D50" s="34" t="s">
        <v>0</v>
      </c>
      <c r="E50" s="38">
        <v>1</v>
      </c>
      <c r="F50" s="39" t="str">
        <f>Times!A4</f>
        <v>FLU</v>
      </c>
      <c r="G50" s="20" t="s">
        <v>45</v>
      </c>
      <c r="H50" s="35"/>
      <c r="I50" s="40" t="str">
        <f>Times!A10</f>
        <v>JUV</v>
      </c>
      <c r="J50" s="38">
        <v>0</v>
      </c>
      <c r="K50" s="34" t="s">
        <v>0</v>
      </c>
      <c r="L50" s="38">
        <v>0</v>
      </c>
      <c r="M50" s="41" t="str">
        <f>Times!A12</f>
        <v>IMI</v>
      </c>
      <c r="N50" s="20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BAN</v>
      </c>
      <c r="C52" s="38">
        <v>1</v>
      </c>
      <c r="D52" s="34" t="s">
        <v>0</v>
      </c>
      <c r="E52" s="38">
        <v>0</v>
      </c>
      <c r="F52" s="39" t="str">
        <f>Times!A5</f>
        <v>CHE</v>
      </c>
      <c r="G52" s="20" t="s">
        <v>46</v>
      </c>
      <c r="H52" s="35"/>
      <c r="I52" s="40" t="str">
        <f>Times!A11</f>
        <v>VAS</v>
      </c>
      <c r="J52" s="38">
        <v>3</v>
      </c>
      <c r="K52" s="34" t="s">
        <v>0</v>
      </c>
      <c r="L52" s="38">
        <v>0</v>
      </c>
      <c r="M52" s="41" t="str">
        <f>Times!A13</f>
        <v>RIV</v>
      </c>
      <c r="N52" s="20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WOL</v>
      </c>
      <c r="C54" s="38">
        <v>0</v>
      </c>
      <c r="D54" s="34" t="s">
        <v>0</v>
      </c>
      <c r="E54" s="38">
        <v>0</v>
      </c>
      <c r="F54" s="39" t="str">
        <f>Times!A7</f>
        <v>AMA</v>
      </c>
      <c r="G54" s="20" t="s">
        <v>69</v>
      </c>
      <c r="H54" s="35"/>
      <c r="I54" s="40" t="str">
        <f>Times!A14</f>
        <v>TOR</v>
      </c>
      <c r="J54" s="38">
        <v>1</v>
      </c>
      <c r="K54" s="34" t="s">
        <v>0</v>
      </c>
      <c r="L54" s="38">
        <v>1</v>
      </c>
      <c r="M54" s="41" t="str">
        <f>Times!A15</f>
        <v>MAN</v>
      </c>
      <c r="N54" s="20" t="s">
        <v>70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MAR</v>
      </c>
      <c r="C56" s="38">
        <v>0</v>
      </c>
      <c r="D56" s="34" t="s">
        <v>0</v>
      </c>
      <c r="E56" s="38">
        <v>1</v>
      </c>
      <c r="F56" s="39" t="str">
        <f>Times!A6</f>
        <v>WOL</v>
      </c>
      <c r="G56" s="18" t="s">
        <v>49</v>
      </c>
      <c r="H56" s="35"/>
      <c r="I56" s="40" t="str">
        <f>Times!A9</f>
        <v>CEL</v>
      </c>
      <c r="J56" s="38">
        <v>0</v>
      </c>
      <c r="K56" s="34" t="s">
        <v>0</v>
      </c>
      <c r="L56" s="38">
        <v>5</v>
      </c>
      <c r="M56" s="41" t="str">
        <f>Times!A14</f>
        <v>TOR</v>
      </c>
      <c r="N56" s="18" t="s">
        <v>52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SPO</v>
      </c>
      <c r="C58" s="38">
        <v>4</v>
      </c>
      <c r="D58" s="34" t="s">
        <v>0</v>
      </c>
      <c r="E58" s="38">
        <v>2</v>
      </c>
      <c r="F58" s="39" t="str">
        <f>Times!A5</f>
        <v>CHE</v>
      </c>
      <c r="G58" s="19" t="s">
        <v>50</v>
      </c>
      <c r="H58" s="35"/>
      <c r="I58" s="40" t="str">
        <f>Times!A10</f>
        <v>JUV</v>
      </c>
      <c r="J58" s="38">
        <v>1</v>
      </c>
      <c r="K58" s="34" t="s">
        <v>0</v>
      </c>
      <c r="L58" s="38">
        <v>0</v>
      </c>
      <c r="M58" s="41" t="str">
        <f>Times!A13</f>
        <v>RIV</v>
      </c>
      <c r="N58" s="19" t="s">
        <v>51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33">
        <v>27</v>
      </c>
      <c r="B60" s="37" t="str">
        <f>Times!A3</f>
        <v>BAN</v>
      </c>
      <c r="C60" s="38">
        <v>2</v>
      </c>
      <c r="D60" s="34" t="s">
        <v>0</v>
      </c>
      <c r="E60" s="38">
        <v>2</v>
      </c>
      <c r="F60" s="39" t="str">
        <f>Times!A7</f>
        <v>AMA</v>
      </c>
      <c r="G60" s="19" t="s">
        <v>71</v>
      </c>
      <c r="H60" s="35"/>
      <c r="I60" s="40" t="str">
        <f>Times!A11</f>
        <v>VAS</v>
      </c>
      <c r="J60" s="38">
        <v>0</v>
      </c>
      <c r="K60" s="34" t="s">
        <v>0</v>
      </c>
      <c r="L60" s="38">
        <v>2</v>
      </c>
      <c r="M60" s="41" t="str">
        <f>Times!A15</f>
        <v>MAN</v>
      </c>
      <c r="N60" s="19" t="s">
        <v>72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8">
        <v>28</v>
      </c>
      <c r="B62" s="129" t="str">
        <f>Times!A4</f>
        <v>FLU</v>
      </c>
      <c r="C62" s="121"/>
      <c r="D62" s="122" t="s">
        <v>0</v>
      </c>
      <c r="E62" s="121"/>
      <c r="F62" s="130" t="str">
        <f>Times!A8</f>
        <v>XXXX</v>
      </c>
      <c r="G62" s="125" t="s">
        <v>72</v>
      </c>
      <c r="H62" s="35"/>
      <c r="I62" s="120" t="str">
        <f>Times!A12</f>
        <v>IMI</v>
      </c>
      <c r="J62" s="121"/>
      <c r="K62" s="122" t="s">
        <v>0</v>
      </c>
      <c r="L62" s="121"/>
      <c r="M62" s="123" t="str">
        <f>Times!A16</f>
        <v>XXXX</v>
      </c>
      <c r="N62" s="127" t="s">
        <v>53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B1">
      <selection activeCell="O15" sqref="O15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51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6"/>
      <c r="M1" s="150" t="s">
        <v>6</v>
      </c>
      <c r="N1" s="150"/>
      <c r="O1" s="150"/>
      <c r="P1" s="150"/>
    </row>
    <row r="2" spans="1:16" ht="21.75" thickBot="1" thickTop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26"/>
      <c r="M2" s="150"/>
      <c r="N2" s="150"/>
      <c r="O2" s="150"/>
      <c r="P2" s="150"/>
    </row>
    <row r="3" spans="1:16" ht="21.75" thickBot="1" thickTop="1">
      <c r="A3" s="157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56</v>
      </c>
      <c r="M3" s="27" t="s">
        <v>3</v>
      </c>
      <c r="N3" s="27" t="s">
        <v>1</v>
      </c>
      <c r="O3" s="27" t="s">
        <v>54</v>
      </c>
      <c r="P3" s="27" t="s">
        <v>55</v>
      </c>
    </row>
    <row r="4" spans="1:16" s="13" customFormat="1" ht="24.75" customHeight="1" thickBot="1" thickTop="1">
      <c r="A4" s="157"/>
      <c r="B4" s="48">
        <f aca="true" t="shared" si="0" ref="B4:B11">IF(D4&gt;0,SUM((E4/(D4*3))),0)</f>
        <v>0.2777777777777778</v>
      </c>
      <c r="C4" s="49" t="str">
        <f>Times!A1</f>
        <v>MAR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1">
        <f>SUM(F4*3)+G4</f>
        <v>5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4" s="51">
        <f>SUM('Tabela 1ª Fase'!C8+'Tabela 1ª Fase'!C16+'Tabela 1ª Fase'!C24+'Tabela 1ª Fase'!C32+'Tabela 1ª Fase'!C40+'Tabela 1ª Fase'!C48+'Tabela 1ª Fase'!C56)</f>
        <v>2</v>
      </c>
      <c r="J4" s="51">
        <f>SUM('Tabela 1ª Fase'!E8+'Tabela 1ª Fase'!E16+'Tabela 1ª Fase'!E24+'Tabela 1ª Fase'!E32+'Tabela 1ª Fase'!E40+'Tabela 1ª Fase'!E48+'Tabela 1ª Fase'!E56)</f>
        <v>8</v>
      </c>
      <c r="K4" s="52">
        <f aca="true" t="shared" si="1" ref="K4:K20">SUM(I4-J4)</f>
        <v>-6</v>
      </c>
      <c r="L4" s="73"/>
      <c r="M4" s="72">
        <v>13</v>
      </c>
      <c r="N4" s="74">
        <f>25-M4</f>
        <v>12</v>
      </c>
      <c r="O4" s="74"/>
      <c r="P4" s="74">
        <f>SUM(N4+O4)</f>
        <v>12</v>
      </c>
    </row>
    <row r="5" spans="1:16" s="13" customFormat="1" ht="24.75" customHeight="1" thickBot="1" thickTop="1">
      <c r="A5" s="157"/>
      <c r="B5" s="53">
        <f t="shared" si="0"/>
        <v>0.8333333333333334</v>
      </c>
      <c r="C5" s="54" t="str">
        <f>Times!A2</f>
        <v>SPO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5" s="45">
        <f>SUM(F5*3)+G5</f>
        <v>15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0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45">
        <f>SUM('Tabela 1ª Fase'!C10+'Tabela 1ª Fase'!E16+'Tabela 1ª Fase'!C26+'Tabela 1ª Fase'!C38+'Tabela 1ª Fase'!C46+'Tabela 1ª Fase'!C50+'Tabela 1ª Fase'!C58)</f>
        <v>13</v>
      </c>
      <c r="J5" s="45">
        <f>SUM('Tabela 1ª Fase'!E10+'Tabela 1ª Fase'!C16+'Tabela 1ª Fase'!E26+'Tabela 1ª Fase'!E38+'Tabela 1ª Fase'!E46+'Tabela 1ª Fase'!E50+'Tabela 1ª Fase'!E58)</f>
        <v>5</v>
      </c>
      <c r="K5" s="55">
        <f t="shared" si="1"/>
        <v>8</v>
      </c>
      <c r="L5" s="73" t="s">
        <v>0</v>
      </c>
      <c r="M5" s="74">
        <v>1</v>
      </c>
      <c r="N5" s="74">
        <f aca="true" t="shared" si="2" ref="N5:N20">25-M5</f>
        <v>24</v>
      </c>
      <c r="O5" s="74">
        <v>14</v>
      </c>
      <c r="P5" s="74">
        <f aca="true" t="shared" si="3" ref="P5:P20">SUM(N5+O5)</f>
        <v>38</v>
      </c>
    </row>
    <row r="6" spans="1:16" s="13" customFormat="1" ht="24.75" customHeight="1" thickBot="1" thickTop="1">
      <c r="A6" s="157"/>
      <c r="B6" s="53">
        <f t="shared" si="0"/>
        <v>0.2777777777777778</v>
      </c>
      <c r="C6" s="54" t="str">
        <f>Times!A3</f>
        <v>BAN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45">
        <f aca="true" t="shared" si="4" ref="E6:E20">SUM(F6*3)+G6</f>
        <v>5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6" s="45">
        <f>SUM('Tabela 1ª Fase'!E10+'Tabela 1ª Fase'!C18+'Tabela 1ª Fase'!E24+'Tabela 1ª Fase'!C36+'Tabela 1ª Fase'!C44+'Tabela 1ª Fase'!C52+'Tabela 1ª Fase'!C60)</f>
        <v>4</v>
      </c>
      <c r="J6" s="45">
        <f>SUM('Tabela 1ª Fase'!C10+'Tabela 1ª Fase'!E18+'Tabela 1ª Fase'!C24+'Tabela 1ª Fase'!E36+'Tabela 1ª Fase'!E44+'Tabela 1ª Fase'!E52+'Tabela 1ª Fase'!E60)</f>
        <v>6</v>
      </c>
      <c r="K6" s="55">
        <f t="shared" si="1"/>
        <v>-2</v>
      </c>
      <c r="L6" s="73"/>
      <c r="M6" s="74">
        <v>12</v>
      </c>
      <c r="N6" s="74">
        <f t="shared" si="2"/>
        <v>13</v>
      </c>
      <c r="O6" s="74">
        <v>1</v>
      </c>
      <c r="P6" s="74">
        <f t="shared" si="3"/>
        <v>14</v>
      </c>
    </row>
    <row r="7" spans="1:16" s="13" customFormat="1" ht="24.75" customHeight="1" thickBot="1" thickTop="1">
      <c r="A7" s="157"/>
      <c r="B7" s="53">
        <f t="shared" si="0"/>
        <v>0.6666666666666666</v>
      </c>
      <c r="C7" s="54" t="str">
        <f>Times!A4</f>
        <v>FLU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45">
        <f t="shared" si="4"/>
        <v>12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4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0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7" s="45">
        <f>SUM('Tabela 1ª Fase'!C12+'Tabela 1ª Fase'!E18+'Tabela 1ª Fase'!C28+'Tabela 1ª Fase'!C34+'Tabela 1ª Fase'!E40+'Tabela 1ª Fase'!E50+'Tabela 1ª Fase'!C62)</f>
        <v>8</v>
      </c>
      <c r="J7" s="45">
        <f>SUM('Tabela 1ª Fase'!E12+'Tabela 1ª Fase'!C18+'Tabela 1ª Fase'!E28+'Tabela 1ª Fase'!E34+'Tabela 1ª Fase'!C40+'Tabela 1ª Fase'!C50+'Tabela 1ª Fase'!E62)</f>
        <v>5</v>
      </c>
      <c r="K7" s="55">
        <f t="shared" si="1"/>
        <v>3</v>
      </c>
      <c r="L7" s="73" t="s">
        <v>0</v>
      </c>
      <c r="M7" s="74">
        <v>2</v>
      </c>
      <c r="N7" s="74">
        <f t="shared" si="2"/>
        <v>23</v>
      </c>
      <c r="O7" s="74">
        <v>12</v>
      </c>
      <c r="P7" s="74">
        <f t="shared" si="3"/>
        <v>35</v>
      </c>
    </row>
    <row r="8" spans="1:16" s="13" customFormat="1" ht="24.75" customHeight="1" thickBot="1" thickTop="1">
      <c r="A8" s="157"/>
      <c r="B8" s="53">
        <f t="shared" si="0"/>
        <v>0.3888888888888889</v>
      </c>
      <c r="C8" s="54" t="str">
        <f>Times!A5</f>
        <v>CHE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8" s="45">
        <f t="shared" si="4"/>
        <v>7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8" s="45">
        <f>SUM('Tabela 1ª Fase'!E12+'Tabela 1ª Fase'!C20+'Tabela 1ª Fase'!C30+'Tabela 1ª Fase'!E32+'Tabela 1ª Fase'!C42+'Tabela 1ª Fase'!E52+'Tabela 1ª Fase'!E58)</f>
        <v>5</v>
      </c>
      <c r="J8" s="45">
        <f>SUM('Tabela 1ª Fase'!C12+'Tabela 1ª Fase'!E20+'Tabela 1ª Fase'!E30+'Tabela 1ª Fase'!C32+'Tabela 1ª Fase'!E42+'Tabela 1ª Fase'!C52+'Tabela 1ª Fase'!C58)</f>
        <v>6</v>
      </c>
      <c r="K8" s="55">
        <f t="shared" si="1"/>
        <v>-1</v>
      </c>
      <c r="L8" s="73" t="s">
        <v>0</v>
      </c>
      <c r="M8" s="74">
        <v>8</v>
      </c>
      <c r="N8" s="74">
        <f t="shared" si="2"/>
        <v>17</v>
      </c>
      <c r="O8" s="74">
        <v>5</v>
      </c>
      <c r="P8" s="74">
        <f t="shared" si="3"/>
        <v>22</v>
      </c>
    </row>
    <row r="9" spans="1:16" s="13" customFormat="1" ht="24.75" customHeight="1" thickBot="1" thickTop="1">
      <c r="A9" s="157"/>
      <c r="B9" s="53">
        <f t="shared" si="0"/>
        <v>0.4444444444444444</v>
      </c>
      <c r="C9" s="54" t="str">
        <f>Times!A6</f>
        <v>WOL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9" s="45">
        <f>SUM(F9*3)+G9</f>
        <v>8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45">
        <f>SUM('Tabela 1ª Fase'!C14+'Tabela 1ª Fase'!E20+'Tabela 1ª Fase'!E28+'Tabela 1ª Fase'!E38+'Tabela 1ª Fase'!E44+'Tabela 1ª Fase'!C54+'Tabela 1ª Fase'!E56)</f>
        <v>5</v>
      </c>
      <c r="J9" s="45">
        <f>SUM('Tabela 1ª Fase'!E14+'Tabela 1ª Fase'!C20+'Tabela 1ª Fase'!C28+'Tabela 1ª Fase'!C38+'Tabela 1ª Fase'!C44+'Tabela 1ª Fase'!E54+'Tabela 1ª Fase'!C56)</f>
        <v>6</v>
      </c>
      <c r="K9" s="55">
        <f t="shared" si="1"/>
        <v>-1</v>
      </c>
      <c r="L9" s="73" t="s">
        <v>0</v>
      </c>
      <c r="M9" s="74">
        <v>7</v>
      </c>
      <c r="N9" s="74">
        <f t="shared" si="2"/>
        <v>18</v>
      </c>
      <c r="O9" s="74">
        <v>6</v>
      </c>
      <c r="P9" s="74">
        <f t="shared" si="3"/>
        <v>24</v>
      </c>
    </row>
    <row r="10" spans="1:16" s="13" customFormat="1" ht="24.75" customHeight="1" thickBot="1" thickTop="1">
      <c r="A10" s="157"/>
      <c r="B10" s="53">
        <f t="shared" si="0"/>
        <v>0.3333333333333333</v>
      </c>
      <c r="C10" s="54" t="str">
        <f>Times!A7</f>
        <v>AMA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10" s="45">
        <f>SUM(F10*3)+G10</f>
        <v>6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45">
        <f>SUM('Tabela 1ª Fase'!E8+'Tabela 1ª Fase'!C22+'Tabela 1ª Fase'!E30+'Tabela 1ª Fase'!E34+'Tabela 1ª Fase'!E46+'Tabela 1ª Fase'!E54+'Tabela 1ª Fase'!E60)</f>
        <v>3</v>
      </c>
      <c r="J10" s="45">
        <f>SUM('Tabela 1ª Fase'!C8+'Tabela 1ª Fase'!E22+'Tabela 1ª Fase'!C30+'Tabela 1ª Fase'!C34+'Tabela 1ª Fase'!C46+'Tabela 1ª Fase'!C54+'Tabela 1ª Fase'!C60)</f>
        <v>4</v>
      </c>
      <c r="K10" s="55">
        <f t="shared" si="1"/>
        <v>-1</v>
      </c>
      <c r="L10" s="73"/>
      <c r="M10" s="74">
        <v>11</v>
      </c>
      <c r="N10" s="74">
        <f t="shared" si="2"/>
        <v>14</v>
      </c>
      <c r="O10" s="74">
        <v>3</v>
      </c>
      <c r="P10" s="74">
        <f t="shared" si="3"/>
        <v>17</v>
      </c>
    </row>
    <row r="11" spans="1:16" s="13" customFormat="1" ht="24.75" customHeight="1" thickBot="1" thickTop="1">
      <c r="A11" s="157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>SUM(F11*3)+G11</f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1"/>
        <v>0</v>
      </c>
      <c r="L11" s="73"/>
      <c r="M11" s="74"/>
      <c r="N11" s="74">
        <f t="shared" si="2"/>
        <v>25</v>
      </c>
      <c r="O11" s="74"/>
      <c r="P11" s="74">
        <f t="shared" si="3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57" t="s">
        <v>14</v>
      </c>
      <c r="B13" s="53">
        <f aca="true" t="shared" si="5" ref="B13:B20">IF(D13&gt;0,SUM((E13/(D13*3))),0)</f>
        <v>0.2222222222222222</v>
      </c>
      <c r="C13" s="54" t="str">
        <f>Times!A9</f>
        <v>CEL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5">
        <f t="shared" si="4"/>
        <v>4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4</v>
      </c>
      <c r="I13" s="45">
        <f>SUM('Tabela 1ª Fase'!J8+'Tabela 1ª Fase'!J16+'Tabela 1ª Fase'!J24+'Tabela 1ª Fase'!J32+'Tabela 1ª Fase'!J40+'Tabela 1ª Fase'!J48+'Tabela 1ª Fase'!J56)</f>
        <v>4</v>
      </c>
      <c r="J13" s="45">
        <f>SUM('Tabela 1ª Fase'!L8+'Tabela 1ª Fase'!L16+'Tabela 1ª Fase'!L24+'Tabela 1ª Fase'!L32+'Tabela 1ª Fase'!L40+'Tabela 1ª Fase'!L48+'Tabela 1ª Fase'!L56)</f>
        <v>10</v>
      </c>
      <c r="K13" s="55">
        <f t="shared" si="1"/>
        <v>-6</v>
      </c>
      <c r="L13" s="73"/>
      <c r="M13" s="74">
        <v>14</v>
      </c>
      <c r="N13" s="74">
        <f t="shared" si="2"/>
        <v>11</v>
      </c>
      <c r="O13" s="74"/>
      <c r="P13" s="74">
        <f t="shared" si="3"/>
        <v>11</v>
      </c>
    </row>
    <row r="14" spans="1:16" s="13" customFormat="1" ht="24.75" customHeight="1" thickBot="1" thickTop="1">
      <c r="A14" s="157"/>
      <c r="B14" s="53">
        <f t="shared" si="5"/>
        <v>0.6111111111111112</v>
      </c>
      <c r="C14" s="54" t="str">
        <f>Times!A10</f>
        <v>JUV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5">
        <f t="shared" si="4"/>
        <v>11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3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45">
        <f>SUM('Tabela 1ª Fase'!J10+'Tabela 1ª Fase'!L16+'Tabela 1ª Fase'!J26+'Tabela 1ª Fase'!J38+'Tabela 1ª Fase'!J46+'Tabela 1ª Fase'!J50+'Tabela 1ª Fase'!J58)</f>
        <v>5</v>
      </c>
      <c r="J14" s="45">
        <f>SUM('Tabela 1ª Fase'!L10+'Tabela 1ª Fase'!J16+'Tabela 1ª Fase'!L26+'Tabela 1ª Fase'!L38+'Tabela 1ª Fase'!L46+'Tabela 1ª Fase'!L50+'Tabela 1ª Fase'!L58)</f>
        <v>3</v>
      </c>
      <c r="K14" s="55">
        <f t="shared" si="1"/>
        <v>2</v>
      </c>
      <c r="L14" s="73" t="s">
        <v>0</v>
      </c>
      <c r="M14" s="74">
        <v>4</v>
      </c>
      <c r="N14" s="74">
        <f t="shared" si="2"/>
        <v>21</v>
      </c>
      <c r="O14" s="74">
        <v>8</v>
      </c>
      <c r="P14" s="74">
        <f t="shared" si="3"/>
        <v>29</v>
      </c>
    </row>
    <row r="15" spans="1:16" s="13" customFormat="1" ht="24.75" customHeight="1" thickBot="1" thickTop="1">
      <c r="A15" s="157"/>
      <c r="B15" s="53">
        <f t="shared" si="5"/>
        <v>0.3888888888888889</v>
      </c>
      <c r="C15" s="54" t="str">
        <f>Times!A11</f>
        <v>VAS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5">
        <f t="shared" si="4"/>
        <v>7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5" s="45">
        <f>SUM('Tabela 1ª Fase'!L10+'Tabela 1ª Fase'!J18+'Tabela 1ª Fase'!L24+'Tabela 1ª Fase'!J36+'Tabela 1ª Fase'!J44+'Tabela 1ª Fase'!J52+'Tabela 1ª Fase'!J60)</f>
        <v>6</v>
      </c>
      <c r="J15" s="45">
        <f>SUM('Tabela 1ª Fase'!J10+'Tabela 1ª Fase'!L18+'Tabela 1ª Fase'!J24+'Tabela 1ª Fase'!L36+'Tabela 1ª Fase'!L44+'Tabela 1ª Fase'!L52+'Tabela 1ª Fase'!L60)</f>
        <v>7</v>
      </c>
      <c r="K15" s="55">
        <f t="shared" si="1"/>
        <v>-1</v>
      </c>
      <c r="L15" s="73"/>
      <c r="M15" s="74">
        <v>9</v>
      </c>
      <c r="N15" s="74">
        <f t="shared" si="2"/>
        <v>16</v>
      </c>
      <c r="O15" s="74">
        <v>4</v>
      </c>
      <c r="P15" s="74">
        <f t="shared" si="3"/>
        <v>20</v>
      </c>
    </row>
    <row r="16" spans="1:16" s="13" customFormat="1" ht="24.75" customHeight="1" thickBot="1" thickTop="1">
      <c r="A16" s="157"/>
      <c r="B16" s="53">
        <f t="shared" si="5"/>
        <v>0.6111111111111112</v>
      </c>
      <c r="C16" s="54" t="str">
        <f>Times!A12</f>
        <v>IMI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5">
        <f t="shared" si="4"/>
        <v>11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1</v>
      </c>
      <c r="I16" s="45">
        <f>SUM('Tabela 1ª Fase'!J12+'Tabela 1ª Fase'!L18+'Tabela 1ª Fase'!J28+'Tabela 1ª Fase'!J34+'Tabela 1ª Fase'!L40+'Tabela 1ª Fase'!L50+'Tabela 1ª Fase'!J62)</f>
        <v>7</v>
      </c>
      <c r="J16" s="45">
        <f>SUM('Tabela 1ª Fase'!L12+'Tabela 1ª Fase'!J18+'Tabela 1ª Fase'!L28+'Tabela 1ª Fase'!L34+'Tabela 1ª Fase'!J40+'Tabela 1ª Fase'!J50+'Tabela 1ª Fase'!L62)</f>
        <v>4</v>
      </c>
      <c r="K16" s="55">
        <f t="shared" si="1"/>
        <v>3</v>
      </c>
      <c r="L16" s="73" t="s">
        <v>0</v>
      </c>
      <c r="M16" s="74">
        <v>3</v>
      </c>
      <c r="N16" s="74">
        <f t="shared" si="2"/>
        <v>22</v>
      </c>
      <c r="O16" s="74">
        <v>9</v>
      </c>
      <c r="P16" s="74">
        <f t="shared" si="3"/>
        <v>31</v>
      </c>
    </row>
    <row r="17" spans="1:16" s="13" customFormat="1" ht="24.75" customHeight="1" thickBot="1" thickTop="1">
      <c r="A17" s="157"/>
      <c r="B17" s="53">
        <f t="shared" si="5"/>
        <v>0.3888888888888889</v>
      </c>
      <c r="C17" s="54" t="str">
        <f>Times!A13</f>
        <v>RIV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5">
        <f t="shared" si="4"/>
        <v>7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3</v>
      </c>
      <c r="I17" s="45">
        <f>SUM('Tabela 1ª Fase'!L12+'Tabela 1ª Fase'!J20+'Tabela 1ª Fase'!J30+'Tabela 1ª Fase'!L32+'Tabela 1ª Fase'!J42+'Tabela 1ª Fase'!L52+'Tabela 1ª Fase'!L58)</f>
        <v>5</v>
      </c>
      <c r="J17" s="45">
        <f>SUM('Tabela 1ª Fase'!J12+'Tabela 1ª Fase'!L20+'Tabela 1ª Fase'!L30+'Tabela 1ª Fase'!J32+'Tabela 1ª Fase'!L42+'Tabela 1ª Fase'!J52+'Tabela 1ª Fase'!J58)</f>
        <v>8</v>
      </c>
      <c r="K17" s="55">
        <f t="shared" si="1"/>
        <v>-3</v>
      </c>
      <c r="L17" s="73"/>
      <c r="M17" s="74">
        <v>10</v>
      </c>
      <c r="N17" s="74">
        <f t="shared" si="2"/>
        <v>15</v>
      </c>
      <c r="O17" s="74">
        <v>2</v>
      </c>
      <c r="P17" s="74">
        <f t="shared" si="3"/>
        <v>17</v>
      </c>
    </row>
    <row r="18" spans="1:16" s="13" customFormat="1" ht="24.75" customHeight="1" thickBot="1" thickTop="1">
      <c r="A18" s="157"/>
      <c r="B18" s="53">
        <f t="shared" si="5"/>
        <v>0.5</v>
      </c>
      <c r="C18" s="54" t="str">
        <f>Times!A14</f>
        <v>TOR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5">
        <f t="shared" si="4"/>
        <v>9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3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8" s="45">
        <f>SUM('Tabela 1ª Fase'!J14+'Tabela 1ª Fase'!L20+'Tabela 1ª Fase'!L28+'Tabela 1ª Fase'!L38+'Tabela 1ª Fase'!L44+'Tabela 1ª Fase'!J54+'Tabela 1ª Fase'!L56)</f>
        <v>9</v>
      </c>
      <c r="J18" s="45">
        <f>SUM('Tabela 1ª Fase'!L14+'Tabela 1ª Fase'!J20+'Tabela 1ª Fase'!J28+'Tabela 1ª Fase'!J38+'Tabela 1ª Fase'!J44+'Tabela 1ª Fase'!L54+'Tabela 1ª Fase'!J56)</f>
        <v>5</v>
      </c>
      <c r="K18" s="55">
        <f t="shared" si="1"/>
        <v>4</v>
      </c>
      <c r="L18" s="73" t="s">
        <v>0</v>
      </c>
      <c r="M18" s="74">
        <v>5</v>
      </c>
      <c r="N18" s="74">
        <f t="shared" si="2"/>
        <v>20</v>
      </c>
      <c r="O18" s="74">
        <v>10</v>
      </c>
      <c r="P18" s="74">
        <f t="shared" si="3"/>
        <v>30</v>
      </c>
    </row>
    <row r="19" spans="1:16" s="13" customFormat="1" ht="24.75" customHeight="1" thickBot="1" thickTop="1">
      <c r="A19" s="157"/>
      <c r="B19" s="53">
        <f t="shared" si="5"/>
        <v>0.4444444444444444</v>
      </c>
      <c r="C19" s="54" t="str">
        <f>Times!A15</f>
        <v>MAN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5">
        <f t="shared" si="4"/>
        <v>8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2</v>
      </c>
      <c r="I19" s="45">
        <f>SUM('Tabela 1ª Fase'!L8+'Tabela 1ª Fase'!J22+'Tabela 1ª Fase'!L30+'Tabela 1ª Fase'!L34+'Tabela 1ª Fase'!L46+'Tabela 1ª Fase'!L54+'Tabela 1ª Fase'!L60)</f>
        <v>7</v>
      </c>
      <c r="J19" s="45">
        <f>SUM('Tabela 1ª Fase'!J8+'Tabela 1ª Fase'!L22+'Tabela 1ª Fase'!J30+'Tabela 1ª Fase'!J34+'Tabela 1ª Fase'!J46+'Tabela 1ª Fase'!J54+'Tabela 1ª Fase'!J60)</f>
        <v>6</v>
      </c>
      <c r="K19" s="55">
        <f t="shared" si="1"/>
        <v>1</v>
      </c>
      <c r="L19" s="73" t="s">
        <v>0</v>
      </c>
      <c r="M19" s="74">
        <v>6</v>
      </c>
      <c r="N19" s="74">
        <f t="shared" si="2"/>
        <v>19</v>
      </c>
      <c r="O19" s="74">
        <v>7</v>
      </c>
      <c r="P19" s="74">
        <f t="shared" si="3"/>
        <v>26</v>
      </c>
    </row>
    <row r="20" spans="1:16" s="13" customFormat="1" ht="24.75" customHeight="1" thickBot="1" thickTop="1">
      <c r="A20" s="157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4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1"/>
        <v>0</v>
      </c>
      <c r="L20" s="73"/>
      <c r="M20" s="74"/>
      <c r="N20" s="74">
        <f t="shared" si="2"/>
        <v>25</v>
      </c>
      <c r="O20" s="74"/>
      <c r="P20" s="74">
        <f t="shared" si="3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3" zoomScaleNormal="63" zoomScalePageLayoutView="0" workbookViewId="0" topLeftCell="E1">
      <selection activeCell="O25" sqref="O25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1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S1" s="144">
        <v>42896</v>
      </c>
      <c r="T1" s="132"/>
      <c r="U1" s="132"/>
      <c r="V1" s="132"/>
      <c r="W1" s="132"/>
      <c r="X1" s="133"/>
    </row>
    <row r="2" spans="1:24" ht="15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134"/>
      <c r="T2" s="135"/>
      <c r="U2" s="135"/>
      <c r="V2" s="135"/>
      <c r="W2" s="135"/>
      <c r="X2" s="136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58" t="s">
        <v>74</v>
      </c>
      <c r="C4" s="159"/>
      <c r="D4" s="160"/>
      <c r="E4" s="70"/>
      <c r="F4" s="75">
        <v>1</v>
      </c>
      <c r="G4" s="76" t="s">
        <v>75</v>
      </c>
      <c r="H4" s="117" t="s">
        <v>92</v>
      </c>
      <c r="I4" s="114">
        <v>2</v>
      </c>
      <c r="J4" s="117" t="s">
        <v>0</v>
      </c>
      <c r="K4" s="114">
        <v>0</v>
      </c>
      <c r="L4" s="115" t="s">
        <v>91</v>
      </c>
      <c r="M4" s="116"/>
      <c r="N4" s="117" t="s">
        <v>102</v>
      </c>
      <c r="O4" s="114">
        <v>1</v>
      </c>
      <c r="P4" s="117" t="s">
        <v>0</v>
      </c>
      <c r="Q4" s="114">
        <v>1</v>
      </c>
      <c r="R4" s="115" t="s">
        <v>105</v>
      </c>
      <c r="S4" s="77" t="s">
        <v>76</v>
      </c>
      <c r="T4" s="76">
        <v>3</v>
      </c>
      <c r="U4" s="78"/>
      <c r="V4" s="167" t="s">
        <v>18</v>
      </c>
      <c r="W4" s="167"/>
      <c r="X4" s="167"/>
      <c r="Y4" s="168" t="s">
        <v>92</v>
      </c>
      <c r="Z4" s="168"/>
      <c r="AA4" s="79">
        <v>14</v>
      </c>
    </row>
    <row r="5" spans="2:27" ht="13.5" customHeight="1" thickBot="1" thickTop="1">
      <c r="B5" s="161"/>
      <c r="C5" s="162"/>
      <c r="D5" s="163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64"/>
      <c r="C6" s="165"/>
      <c r="D6" s="166"/>
      <c r="F6" s="87">
        <v>2</v>
      </c>
      <c r="G6" s="88" t="s">
        <v>77</v>
      </c>
      <c r="H6" s="117" t="s">
        <v>93</v>
      </c>
      <c r="I6" s="114">
        <v>2</v>
      </c>
      <c r="J6" s="117" t="s">
        <v>0</v>
      </c>
      <c r="K6" s="114">
        <v>2</v>
      </c>
      <c r="L6" s="115" t="s">
        <v>100</v>
      </c>
      <c r="M6" s="118"/>
      <c r="N6" s="117" t="s">
        <v>101</v>
      </c>
      <c r="O6" s="114">
        <v>3</v>
      </c>
      <c r="P6" s="117" t="s">
        <v>0</v>
      </c>
      <c r="Q6" s="114">
        <v>4</v>
      </c>
      <c r="R6" s="115" t="s">
        <v>90</v>
      </c>
      <c r="S6" s="89" t="s">
        <v>78</v>
      </c>
      <c r="T6" s="88">
        <v>4</v>
      </c>
      <c r="U6" s="78"/>
      <c r="V6" s="167" t="s">
        <v>20</v>
      </c>
      <c r="W6" s="167"/>
      <c r="X6" s="167"/>
      <c r="Y6" s="168" t="s">
        <v>93</v>
      </c>
      <c r="Z6" s="168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72" t="s">
        <v>79</v>
      </c>
      <c r="C8" s="173"/>
      <c r="D8" s="174"/>
      <c r="E8" s="70"/>
      <c r="F8" s="75">
        <v>5</v>
      </c>
      <c r="G8" s="76" t="s">
        <v>75</v>
      </c>
      <c r="H8" s="117" t="s">
        <v>92</v>
      </c>
      <c r="I8" s="114">
        <v>2</v>
      </c>
      <c r="J8" s="117" t="s">
        <v>0</v>
      </c>
      <c r="K8" s="114">
        <v>2</v>
      </c>
      <c r="L8" s="115" t="s">
        <v>90</v>
      </c>
      <c r="M8" s="116"/>
      <c r="N8" s="117" t="s">
        <v>93</v>
      </c>
      <c r="O8" s="114">
        <v>0</v>
      </c>
      <c r="P8" s="117" t="s">
        <v>0</v>
      </c>
      <c r="Q8" s="114">
        <v>0</v>
      </c>
      <c r="R8" s="115" t="s">
        <v>102</v>
      </c>
      <c r="S8" s="77" t="s">
        <v>77</v>
      </c>
      <c r="T8" s="76">
        <v>6</v>
      </c>
      <c r="U8" s="78"/>
      <c r="V8" s="167" t="s">
        <v>22</v>
      </c>
      <c r="W8" s="167"/>
      <c r="X8" s="167"/>
      <c r="Y8" s="168" t="s">
        <v>90</v>
      </c>
      <c r="Z8" s="168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69" t="s">
        <v>80</v>
      </c>
      <c r="C10" s="170"/>
      <c r="D10" s="171"/>
      <c r="E10" s="70"/>
      <c r="F10" s="98">
        <v>7</v>
      </c>
      <c r="G10" s="76" t="s">
        <v>77</v>
      </c>
      <c r="H10" s="117" t="s">
        <v>102</v>
      </c>
      <c r="I10" s="114">
        <v>2</v>
      </c>
      <c r="J10" s="117" t="s">
        <v>0</v>
      </c>
      <c r="K10" s="114">
        <v>4</v>
      </c>
      <c r="L10" s="115" t="s">
        <v>90</v>
      </c>
      <c r="M10" s="99"/>
      <c r="N10" s="100"/>
      <c r="O10" s="101"/>
      <c r="P10" s="100"/>
      <c r="Q10" s="101"/>
      <c r="R10" s="100"/>
      <c r="S10" s="102"/>
      <c r="T10" s="103"/>
      <c r="U10" s="78"/>
      <c r="V10" s="167" t="s">
        <v>24</v>
      </c>
      <c r="W10" s="167"/>
      <c r="X10" s="167"/>
      <c r="Y10" s="168" t="s">
        <v>102</v>
      </c>
      <c r="Z10" s="168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69" t="s">
        <v>81</v>
      </c>
      <c r="C12" s="170"/>
      <c r="D12" s="171"/>
      <c r="E12" s="31"/>
      <c r="F12" s="98">
        <v>8</v>
      </c>
      <c r="G12" s="76" t="s">
        <v>75</v>
      </c>
      <c r="H12" s="117" t="s">
        <v>92</v>
      </c>
      <c r="I12" s="114">
        <v>4</v>
      </c>
      <c r="J12" s="117" t="s">
        <v>0</v>
      </c>
      <c r="K12" s="114">
        <v>2</v>
      </c>
      <c r="L12" s="115" t="s">
        <v>93</v>
      </c>
      <c r="M12" s="83"/>
      <c r="N12" s="106"/>
      <c r="O12" s="83"/>
      <c r="P12" s="84"/>
      <c r="Q12" s="83"/>
      <c r="R12" s="106"/>
      <c r="S12" s="78"/>
      <c r="T12" s="78"/>
      <c r="U12" s="78"/>
      <c r="V12" s="167" t="s">
        <v>19</v>
      </c>
      <c r="W12" s="167"/>
      <c r="X12" s="167"/>
      <c r="Y12" s="168" t="s">
        <v>101</v>
      </c>
      <c r="Z12" s="168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58" t="s">
        <v>82</v>
      </c>
      <c r="C14" s="159"/>
      <c r="D14" s="160"/>
      <c r="E14" s="70"/>
      <c r="F14" s="75">
        <v>9</v>
      </c>
      <c r="G14" s="76" t="s">
        <v>75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76</v>
      </c>
      <c r="T14" s="76">
        <v>11</v>
      </c>
      <c r="U14" s="78"/>
      <c r="V14" s="175" t="s">
        <v>21</v>
      </c>
      <c r="W14" s="176"/>
      <c r="X14" s="177"/>
      <c r="Y14" s="168" t="s">
        <v>105</v>
      </c>
      <c r="Z14" s="168"/>
      <c r="AA14" s="79">
        <v>7</v>
      </c>
    </row>
    <row r="15" spans="2:27" ht="13.5" customHeight="1" thickBot="1" thickTop="1">
      <c r="B15" s="161"/>
      <c r="C15" s="162"/>
      <c r="D15" s="163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64"/>
      <c r="C16" s="165"/>
      <c r="D16" s="166"/>
      <c r="F16" s="87">
        <v>10</v>
      </c>
      <c r="G16" s="88" t="s">
        <v>77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78</v>
      </c>
      <c r="T16" s="88">
        <v>12</v>
      </c>
      <c r="U16" s="78"/>
      <c r="V16" s="175" t="s">
        <v>23</v>
      </c>
      <c r="W16" s="176"/>
      <c r="X16" s="177"/>
      <c r="Y16" s="168" t="s">
        <v>100</v>
      </c>
      <c r="Z16" s="168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72" t="s">
        <v>83</v>
      </c>
      <c r="C18" s="173"/>
      <c r="D18" s="174"/>
      <c r="E18" s="70"/>
      <c r="F18" s="98">
        <v>13</v>
      </c>
      <c r="G18" s="76" t="s">
        <v>76</v>
      </c>
      <c r="H18" s="117" t="s">
        <v>99</v>
      </c>
      <c r="I18" s="114">
        <v>2</v>
      </c>
      <c r="J18" s="117" t="s">
        <v>0</v>
      </c>
      <c r="K18" s="114">
        <v>1</v>
      </c>
      <c r="L18" s="115" t="s">
        <v>103</v>
      </c>
      <c r="M18" s="116"/>
      <c r="N18" s="117" t="s">
        <v>104</v>
      </c>
      <c r="O18" s="114">
        <v>2</v>
      </c>
      <c r="P18" s="117" t="s">
        <v>0</v>
      </c>
      <c r="Q18" s="114">
        <v>3</v>
      </c>
      <c r="R18" s="115" t="s">
        <v>94</v>
      </c>
      <c r="S18" s="89" t="s">
        <v>78</v>
      </c>
      <c r="T18" s="113">
        <v>14</v>
      </c>
      <c r="U18" s="78"/>
      <c r="V18" s="175" t="s">
        <v>25</v>
      </c>
      <c r="W18" s="176"/>
      <c r="X18" s="177"/>
      <c r="Y18" s="168" t="s">
        <v>91</v>
      </c>
      <c r="Z18" s="168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69" t="s">
        <v>84</v>
      </c>
      <c r="C20" s="170"/>
      <c r="D20" s="171"/>
      <c r="E20" s="70"/>
      <c r="F20" s="98">
        <v>15</v>
      </c>
      <c r="G20" s="76" t="s">
        <v>78</v>
      </c>
      <c r="H20" s="117" t="s">
        <v>104</v>
      </c>
      <c r="I20" s="114">
        <v>1</v>
      </c>
      <c r="J20" s="117" t="s">
        <v>0</v>
      </c>
      <c r="K20" s="114">
        <v>1</v>
      </c>
      <c r="L20" s="115" t="s">
        <v>103</v>
      </c>
      <c r="M20" s="99"/>
      <c r="N20" s="100"/>
      <c r="O20" s="101"/>
      <c r="P20" s="100"/>
      <c r="Q20" s="101"/>
      <c r="R20" s="100"/>
      <c r="S20" s="102"/>
      <c r="T20" s="103"/>
      <c r="U20" s="78"/>
      <c r="V20" s="167" t="s">
        <v>85</v>
      </c>
      <c r="W20" s="167"/>
      <c r="X20" s="167"/>
      <c r="Y20" s="168" t="s">
        <v>99</v>
      </c>
      <c r="Z20" s="168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69" t="s">
        <v>86</v>
      </c>
      <c r="C22" s="170"/>
      <c r="D22" s="171"/>
      <c r="E22" s="31"/>
      <c r="F22" s="98">
        <v>16</v>
      </c>
      <c r="G22" s="113" t="s">
        <v>76</v>
      </c>
      <c r="H22" s="117" t="s">
        <v>99</v>
      </c>
      <c r="I22" s="114">
        <v>3</v>
      </c>
      <c r="J22" s="117" t="s">
        <v>0</v>
      </c>
      <c r="K22" s="114">
        <v>3</v>
      </c>
      <c r="L22" s="115" t="s">
        <v>94</v>
      </c>
      <c r="M22" s="83"/>
      <c r="N22" s="106"/>
      <c r="O22" s="83"/>
      <c r="P22" s="84"/>
      <c r="Q22" s="83"/>
      <c r="R22" s="106"/>
      <c r="S22" s="78"/>
      <c r="T22" s="78"/>
      <c r="U22" s="78"/>
      <c r="V22" s="167" t="s">
        <v>87</v>
      </c>
      <c r="W22" s="167"/>
      <c r="X22" s="167"/>
      <c r="Y22" s="168" t="s">
        <v>94</v>
      </c>
      <c r="Z22" s="168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67" t="s">
        <v>88</v>
      </c>
      <c r="W24" s="167"/>
      <c r="X24" s="167"/>
      <c r="Y24" s="168" t="s">
        <v>104</v>
      </c>
      <c r="Z24" s="168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67" t="s">
        <v>89</v>
      </c>
      <c r="W26" s="167"/>
      <c r="X26" s="167"/>
      <c r="Y26" s="168" t="s">
        <v>103</v>
      </c>
      <c r="Z26" s="168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97</v>
      </c>
    </row>
    <row r="2" ht="23.25">
      <c r="A2" s="65" t="s">
        <v>92</v>
      </c>
    </row>
    <row r="3" ht="23.25">
      <c r="A3" s="65" t="s">
        <v>103</v>
      </c>
    </row>
    <row r="4" ht="23.25">
      <c r="A4" s="65" t="s">
        <v>93</v>
      </c>
    </row>
    <row r="5" ht="23.25">
      <c r="A5" s="65" t="s">
        <v>91</v>
      </c>
    </row>
    <row r="6" ht="23.25">
      <c r="A6" s="65" t="s">
        <v>100</v>
      </c>
    </row>
    <row r="7" ht="23.25">
      <c r="A7" s="65" t="s">
        <v>94</v>
      </c>
    </row>
    <row r="8" ht="24" thickBot="1">
      <c r="A8" s="66" t="s">
        <v>95</v>
      </c>
    </row>
    <row r="9" spans="1:3" ht="24" thickTop="1">
      <c r="A9" s="61" t="s">
        <v>96</v>
      </c>
      <c r="B9" s="62">
        <v>8</v>
      </c>
      <c r="C9" s="67"/>
    </row>
    <row r="10" spans="1:3" ht="23.25">
      <c r="A10" s="65" t="s">
        <v>101</v>
      </c>
      <c r="B10" s="62">
        <v>9</v>
      </c>
      <c r="C10" s="67"/>
    </row>
    <row r="11" spans="1:3" ht="23.25">
      <c r="A11" s="65" t="s">
        <v>99</v>
      </c>
      <c r="B11" s="62">
        <v>10</v>
      </c>
      <c r="C11" s="67"/>
    </row>
    <row r="12" spans="1:3" ht="23.25">
      <c r="A12" s="65" t="s">
        <v>102</v>
      </c>
      <c r="B12" s="62">
        <v>11</v>
      </c>
      <c r="C12" s="67"/>
    </row>
    <row r="13" spans="1:3" ht="23.25">
      <c r="A13" s="65" t="s">
        <v>104</v>
      </c>
      <c r="B13" s="62">
        <v>12</v>
      </c>
      <c r="C13" s="67"/>
    </row>
    <row r="14" spans="1:3" ht="23.25">
      <c r="A14" s="65" t="s">
        <v>90</v>
      </c>
      <c r="B14" s="62">
        <v>13</v>
      </c>
      <c r="C14" s="67"/>
    </row>
    <row r="15" spans="1:3" ht="23.25">
      <c r="A15" s="65" t="s">
        <v>105</v>
      </c>
      <c r="B15" s="62">
        <v>14</v>
      </c>
      <c r="C15" s="67"/>
    </row>
    <row r="16" spans="1:3" ht="24" thickBot="1">
      <c r="A16" s="66" t="s">
        <v>95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2017-06-11T01:15:38Z</dcterms:modified>
  <cp:category/>
  <cp:version/>
  <cp:contentType/>
  <cp:contentStatus/>
</cp:coreProperties>
</file>